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50" i="2"/>
  <c r="H76"/>
  <c r="H91"/>
  <c r="H136"/>
  <c r="H81"/>
  <c r="H86"/>
  <c r="H161"/>
  <c r="H166"/>
  <c r="H36"/>
  <c r="H131"/>
  <c r="H12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1" authorId="0">
      <text>
        <r>
          <rPr>
            <sz val="9"/>
            <color indexed="81"/>
            <rFont val="Tahoma"/>
            <charset val="1"/>
          </rPr>
          <t xml:space="preserve">в соот с расп СМРК от 05.10.2022 № 1520-р мун бюджет - 2,73650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6619,786 было
19825,770 едши
3465,46 ецкид (было 11551,53335, оставляем на 2022 - 3465,46; на 2023 - 8086073,35)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<sst xmlns="http://schemas.openxmlformats.org/spreadsheetml/2006/main" count="367" uniqueCount="160">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</sst>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50" zoomScaleNormal="100" zoomScaleSheetLayoutView="150" workbookViewId="0">
      <pane xSplit="4" ySplit="12" topLeftCell="E43" activePane="bottomRight" state="frozen"/>
      <selection pane="topRight" activeCell="E1" sqref="E1"/>
      <selection pane="bottomLeft" activeCell="A13" sqref="A13"/>
      <selection pane="bottomRight" activeCell="H50" sqref="H50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50000000000001" customHeight="1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25" customHeight="1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25" customHeight="1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5" customHeight="1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25" customHeight="1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9" t="s">
        <v>55</v>
      </c>
      <c r="B13" s="76" t="s">
        <v>80</v>
      </c>
      <c r="C13" s="79" t="s">
        <v>121</v>
      </c>
      <c r="D13" s="76" t="s">
        <v>109</v>
      </c>
      <c r="E13" s="14" t="s">
        <v>47</v>
      </c>
      <c r="F13" s="15">
        <f t="shared" ref="F13:F32" si="0">G13+H13+I13+J13</f>
        <v>346194.15610000002</v>
      </c>
      <c r="G13" s="16">
        <f>G18+G23+G28+G33+G38+G43+G48</f>
        <v>83229.998100000012</v>
      </c>
      <c r="H13" s="16">
        <f t="shared" ref="H13:J13" si="1">H18+H23+H28+H33+H38+H43+H48</f>
        <v>88252.291999999987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80"/>
      <c r="B15" s="77"/>
      <c r="C15" s="80"/>
      <c r="D15" s="77"/>
      <c r="E15" s="14" t="s">
        <v>57</v>
      </c>
      <c r="F15" s="15">
        <f t="shared" si="0"/>
        <v>490.88710000000003</v>
      </c>
      <c r="G15" s="16">
        <f t="shared" ref="G15:J15" si="3">G20+G25+G30+G35+G40+G45+G50</f>
        <v>122.6371</v>
      </c>
      <c r="H15" s="16">
        <f t="shared" si="3"/>
        <v>116.25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80"/>
      <c r="B16" s="77"/>
      <c r="C16" s="80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6" t="s">
        <v>60</v>
      </c>
      <c r="B18" s="94" t="s">
        <v>133</v>
      </c>
      <c r="C18" s="79" t="s">
        <v>95</v>
      </c>
      <c r="D18" s="76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95"/>
      <c r="C21" s="80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6" t="s">
        <v>61</v>
      </c>
      <c r="B23" s="94" t="s">
        <v>145</v>
      </c>
      <c r="C23" s="79" t="s">
        <v>95</v>
      </c>
      <c r="D23" s="76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95"/>
      <c r="C26" s="80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6" t="s">
        <v>62</v>
      </c>
      <c r="B28" s="94" t="s">
        <v>144</v>
      </c>
      <c r="C28" s="79" t="s">
        <v>122</v>
      </c>
      <c r="D28" s="76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95"/>
      <c r="C31" s="80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6" t="s">
        <v>63</v>
      </c>
      <c r="B33" s="94" t="s">
        <v>134</v>
      </c>
      <c r="C33" s="79" t="s">
        <v>122</v>
      </c>
      <c r="D33" s="76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95"/>
      <c r="C36" s="80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6" t="s">
        <v>75</v>
      </c>
      <c r="B38" s="94" t="s">
        <v>135</v>
      </c>
      <c r="C38" s="79" t="s">
        <v>123</v>
      </c>
      <c r="D38" s="76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95"/>
      <c r="C41" s="80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6" t="s">
        <v>108</v>
      </c>
      <c r="B43" s="94" t="s">
        <v>136</v>
      </c>
      <c r="C43" s="79" t="s">
        <v>124</v>
      </c>
      <c r="D43" s="76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95"/>
      <c r="C46" s="80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6" t="s">
        <v>118</v>
      </c>
      <c r="B48" s="94" t="s">
        <v>96</v>
      </c>
      <c r="C48" s="79" t="s">
        <v>124</v>
      </c>
      <c r="D48" s="76" t="s">
        <v>98</v>
      </c>
      <c r="E48" s="67" t="s">
        <v>47</v>
      </c>
      <c r="F48" s="15">
        <f t="shared" si="12"/>
        <v>490.88710000000003</v>
      </c>
      <c r="G48" s="16">
        <f t="shared" ref="G48:I48" si="19">G49+G50+G51+G52</f>
        <v>122.6371</v>
      </c>
      <c r="H48" s="16">
        <f t="shared" si="19"/>
        <v>116.25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95"/>
      <c r="C50" s="80"/>
      <c r="D50" s="77"/>
      <c r="E50" s="67" t="s">
        <v>57</v>
      </c>
      <c r="F50" s="15">
        <f t="shared" si="12"/>
        <v>490.88710000000003</v>
      </c>
      <c r="G50" s="19">
        <v>122.6371</v>
      </c>
      <c r="H50" s="18">
        <f>126-9.75</f>
        <v>116.25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6" t="s">
        <v>64</v>
      </c>
      <c r="B53" s="76" t="s">
        <v>81</v>
      </c>
      <c r="C53" s="79" t="s">
        <v>124</v>
      </c>
      <c r="D53" s="88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6" t="s">
        <v>22</v>
      </c>
      <c r="B58" s="94" t="s">
        <v>128</v>
      </c>
      <c r="C58" s="79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6" t="s">
        <v>65</v>
      </c>
      <c r="B63" s="76" t="s">
        <v>82</v>
      </c>
      <c r="C63" s="79" t="s">
        <v>121</v>
      </c>
      <c r="D63" s="76" t="s">
        <v>106</v>
      </c>
      <c r="E63" s="43" t="s">
        <v>47</v>
      </c>
      <c r="F63" s="15">
        <f t="shared" si="12"/>
        <v>99707.482350000006</v>
      </c>
      <c r="G63" s="16">
        <f>G68+G73+G78+G83</f>
        <v>22838.251</v>
      </c>
      <c r="H63" s="16">
        <f t="shared" ref="H63:J63" si="24">H68+H73+H78+H83</f>
        <v>24807.947349999999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80"/>
      <c r="D66" s="77"/>
      <c r="E66" s="43" t="s">
        <v>58</v>
      </c>
      <c r="F66" s="15">
        <f t="shared" si="26"/>
        <v>99707.482350000006</v>
      </c>
      <c r="G66" s="16">
        <f>G71+G76+G81+G86</f>
        <v>22838.251</v>
      </c>
      <c r="H66" s="16">
        <f t="shared" ref="H66:J66" si="27">H71+H76+H81+H86</f>
        <v>24807.947349999999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6" t="s">
        <v>66</v>
      </c>
      <c r="B68" s="94" t="s">
        <v>137</v>
      </c>
      <c r="C68" s="79" t="s">
        <v>95</v>
      </c>
      <c r="D68" s="10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95"/>
      <c r="C71" s="80"/>
      <c r="D71" s="10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6" t="s">
        <v>2</v>
      </c>
      <c r="B73" s="94" t="s">
        <v>138</v>
      </c>
      <c r="C73" s="79" t="s">
        <v>121</v>
      </c>
      <c r="D73" s="102" t="s">
        <v>89</v>
      </c>
      <c r="E73" s="43" t="s">
        <v>47</v>
      </c>
      <c r="F73" s="15">
        <f t="shared" si="26"/>
        <v>54872.280000000006</v>
      </c>
      <c r="G73" s="16">
        <f>G74+G75+G76+G77</f>
        <v>12486.252</v>
      </c>
      <c r="H73" s="16">
        <f t="shared" ref="H73:J73" si="29">H74+H75+H76+H77</f>
        <v>13447.621999999999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95"/>
      <c r="C76" s="80"/>
      <c r="D76" s="103"/>
      <c r="E76" s="43" t="s">
        <v>58</v>
      </c>
      <c r="F76" s="15">
        <f t="shared" si="26"/>
        <v>54872.280000000006</v>
      </c>
      <c r="G76" s="19">
        <v>12486.252</v>
      </c>
      <c r="H76" s="74">
        <f>13200.514+137.108-141.215+251.215</f>
        <v>13447.621999999999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6" t="s">
        <v>67</v>
      </c>
      <c r="B78" s="94" t="s">
        <v>139</v>
      </c>
      <c r="C78" s="79" t="s">
        <v>121</v>
      </c>
      <c r="D78" s="10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95"/>
      <c r="C81" s="80"/>
      <c r="D81" s="10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6" t="s">
        <v>100</v>
      </c>
      <c r="B83" s="94" t="s">
        <v>140</v>
      </c>
      <c r="C83" s="79" t="s">
        <v>121</v>
      </c>
      <c r="D83" s="102" t="s">
        <v>91</v>
      </c>
      <c r="E83" s="43" t="s">
        <v>47</v>
      </c>
      <c r="F83" s="15">
        <f t="shared" si="26"/>
        <v>22661.656349999997</v>
      </c>
      <c r="G83" s="16">
        <f t="shared" ref="G83:J83" si="31">G84+G85+G86+G87</f>
        <v>5129.0140000000001</v>
      </c>
      <c r="H83" s="16">
        <f t="shared" si="31"/>
        <v>5632.3603499999999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95"/>
      <c r="C86" s="80"/>
      <c r="D86" s="103"/>
      <c r="E86" s="43" t="s">
        <v>58</v>
      </c>
      <c r="F86" s="15">
        <f>G86+H86+I86+J86</f>
        <v>22661.656349999997</v>
      </c>
      <c r="G86" s="19">
        <v>5129.0140000000001</v>
      </c>
      <c r="H86" s="74">
        <f>5483.835+228.516-79.99065</f>
        <v>5632.3603499999999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2" t="s">
        <v>146</v>
      </c>
      <c r="B88" s="94" t="s">
        <v>147</v>
      </c>
      <c r="C88" s="79">
        <v>2022</v>
      </c>
      <c r="D88" s="102" t="s">
        <v>89</v>
      </c>
      <c r="E88" s="43" t="s">
        <v>47</v>
      </c>
      <c r="F88" s="72">
        <f t="shared" ref="F88:G88" si="32">SUM(F89:F92)</f>
        <v>206.99999999999997</v>
      </c>
      <c r="G88" s="73">
        <f t="shared" si="32"/>
        <v>0</v>
      </c>
      <c r="H88" s="73">
        <f>SUM(H89:H92)</f>
        <v>206.99999999999997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95"/>
      <c r="C91" s="80"/>
      <c r="D91" s="103"/>
      <c r="E91" s="43" t="s">
        <v>58</v>
      </c>
      <c r="F91" s="15">
        <f>G91+H91+I91+J91</f>
        <v>206.99999999999997</v>
      </c>
      <c r="G91" s="18">
        <v>0</v>
      </c>
      <c r="H91" s="19">
        <f>458.215-251.215</f>
        <v>206.99999999999997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8" t="s">
        <v>68</v>
      </c>
      <c r="B93" s="88" t="s">
        <v>84</v>
      </c>
      <c r="C93" s="79" t="s">
        <v>121</v>
      </c>
      <c r="D93" s="88" t="s">
        <v>112</v>
      </c>
      <c r="E93" s="68" t="s">
        <v>47</v>
      </c>
      <c r="F93" s="15">
        <f t="shared" si="26"/>
        <v>241502.28847999999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62086.073919999995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9"/>
      <c r="B96" s="89"/>
      <c r="C96" s="80"/>
      <c r="D96" s="89"/>
      <c r="E96" s="68" t="s">
        <v>58</v>
      </c>
      <c r="F96" s="15">
        <f t="shared" si="26"/>
        <v>240794.59764999998</v>
      </c>
      <c r="G96" s="16">
        <f>G101+G106+G111+G116+G121+G126+G131+G136+G141</f>
        <v>56561.141999999993</v>
      </c>
      <c r="H96" s="16">
        <f>H101+H106+H111+H116+H121+H126+H131+H136+H141</f>
        <v>61733.074649999995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8" t="s">
        <v>69</v>
      </c>
      <c r="B98" s="91" t="s">
        <v>113</v>
      </c>
      <c r="C98" s="79" t="s">
        <v>121</v>
      </c>
      <c r="D98" s="8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9"/>
      <c r="B101" s="92"/>
      <c r="C101" s="80"/>
      <c r="D101" s="111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8" t="s">
        <v>70</v>
      </c>
      <c r="B103" s="85" t="s">
        <v>105</v>
      </c>
      <c r="C103" s="79" t="s">
        <v>121</v>
      </c>
      <c r="D103" s="8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9"/>
      <c r="B106" s="106"/>
      <c r="C106" s="80"/>
      <c r="D106" s="111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8" t="s">
        <v>76</v>
      </c>
      <c r="B108" s="85" t="s">
        <v>117</v>
      </c>
      <c r="C108" s="79">
        <v>2021</v>
      </c>
      <c r="D108" s="8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8" t="s">
        <v>104</v>
      </c>
      <c r="B113" s="85" t="s">
        <v>114</v>
      </c>
      <c r="C113" s="79">
        <v>2021</v>
      </c>
      <c r="D113" s="8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8" t="s">
        <v>101</v>
      </c>
      <c r="B118" s="85" t="s">
        <v>119</v>
      </c>
      <c r="C118" s="79">
        <v>2021</v>
      </c>
      <c r="D118" s="8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60.75" customHeight="1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8" t="s">
        <v>102</v>
      </c>
      <c r="B123" s="110" t="s">
        <v>141</v>
      </c>
      <c r="C123" s="79" t="s">
        <v>121</v>
      </c>
      <c r="D123" s="82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9"/>
      <c r="B126" s="108"/>
      <c r="C126" s="80"/>
      <c r="D126" s="111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8" t="s">
        <v>103</v>
      </c>
      <c r="B128" s="85" t="s">
        <v>85</v>
      </c>
      <c r="C128" s="79" t="s">
        <v>124</v>
      </c>
      <c r="D128" s="82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9"/>
      <c r="B131" s="108"/>
      <c r="C131" s="80"/>
      <c r="D131" s="83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8" t="s">
        <v>120</v>
      </c>
      <c r="B133" s="85" t="s">
        <v>142</v>
      </c>
      <c r="C133" s="79" t="s">
        <v>121</v>
      </c>
      <c r="D133" s="113" t="s">
        <v>93</v>
      </c>
      <c r="E133" s="68" t="s">
        <v>47</v>
      </c>
      <c r="F133" s="15">
        <f t="shared" si="41"/>
        <v>108257.90065</v>
      </c>
      <c r="G133" s="16">
        <f t="shared" ref="G133:I133" si="45">G134+G135+G136+G137</f>
        <v>24697.937999999998</v>
      </c>
      <c r="H133" s="16">
        <f t="shared" si="45"/>
        <v>26229.38365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9"/>
      <c r="B136" s="108"/>
      <c r="C136" s="80"/>
      <c r="D136" s="113"/>
      <c r="E136" s="68" t="s">
        <v>58</v>
      </c>
      <c r="F136" s="15">
        <f t="shared" si="47"/>
        <v>108257.90065</v>
      </c>
      <c r="G136" s="19">
        <v>24697.937999999998</v>
      </c>
      <c r="H136" s="74">
        <f>26465.209-457.031+221.20565</f>
        <v>26229.38365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8" t="s">
        <v>126</v>
      </c>
      <c r="B138" s="85" t="s">
        <v>127</v>
      </c>
      <c r="C138" s="79">
        <v>2022</v>
      </c>
      <c r="D138" s="8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0" customHeight="1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8" t="s">
        <v>148</v>
      </c>
      <c r="B143" s="85" t="s">
        <v>149</v>
      </c>
      <c r="C143" s="79">
        <v>2022</v>
      </c>
      <c r="D143" s="8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9"/>
      <c r="B146" s="106"/>
      <c r="C146" s="80"/>
      <c r="D146" s="111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8" t="s">
        <v>79</v>
      </c>
      <c r="B148" s="88" t="s">
        <v>86</v>
      </c>
      <c r="C148" s="79" t="s">
        <v>121</v>
      </c>
      <c r="D148" s="82" t="s">
        <v>116</v>
      </c>
      <c r="E148" s="68" t="s">
        <v>47</v>
      </c>
      <c r="F148" s="15">
        <f t="shared" si="47"/>
        <v>114470.34088999998</v>
      </c>
      <c r="G148" s="16">
        <f>G153+G163+G168+G158+G173+G178</f>
        <v>19417.261200000001</v>
      </c>
      <c r="H148" s="16">
        <f t="shared" ref="H148:J148" si="50">H153+H163+H168+H158+H173+H178</f>
        <v>57758.809259999995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9"/>
      <c r="B150" s="89"/>
      <c r="C150" s="80"/>
      <c r="D150" s="115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9"/>
      <c r="B151" s="89"/>
      <c r="C151" s="80"/>
      <c r="D151" s="115"/>
      <c r="E151" s="68" t="s">
        <v>58</v>
      </c>
      <c r="F151" s="15">
        <f t="shared" si="47"/>
        <v>89978.497149999996</v>
      </c>
      <c r="G151" s="16">
        <f t="shared" ref="G151:J151" si="53">G156+G166+G171+G161+G176+G181</f>
        <v>12975.96</v>
      </c>
      <c r="H151" s="16">
        <f t="shared" si="53"/>
        <v>44387.608000000007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2" t="s">
        <v>25</v>
      </c>
      <c r="B153" s="85" t="s">
        <v>131</v>
      </c>
      <c r="C153" s="79" t="s">
        <v>130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2" t="s">
        <v>26</v>
      </c>
      <c r="B158" s="85" t="s">
        <v>152</v>
      </c>
      <c r="C158" s="79" t="s">
        <v>95</v>
      </c>
      <c r="D158" s="82" t="s">
        <v>97</v>
      </c>
      <c r="E158" s="68" t="s">
        <v>47</v>
      </c>
      <c r="F158" s="15">
        <f t="shared" si="47"/>
        <v>20492.981200000002</v>
      </c>
      <c r="G158" s="16">
        <f>G159+G160+G161+G162</f>
        <v>6441.3011999999999</v>
      </c>
      <c r="H158" s="16">
        <f>H159+H160+H161+H162</f>
        <v>14051.68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3"/>
      <c r="B160" s="86"/>
      <c r="C160" s="80"/>
      <c r="D160" s="117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3"/>
      <c r="B161" s="86"/>
      <c r="C161" s="80"/>
      <c r="D161" s="117"/>
      <c r="E161" s="68" t="s">
        <v>58</v>
      </c>
      <c r="F161" s="15">
        <f t="shared" si="47"/>
        <v>702.58400000000006</v>
      </c>
      <c r="G161" s="19">
        <v>0</v>
      </c>
      <c r="H161" s="19">
        <f>705.3205-2.7365</f>
        <v>702.58400000000006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7.25" customHeight="1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2" t="s">
        <v>27</v>
      </c>
      <c r="B163" s="85" t="s">
        <v>158</v>
      </c>
      <c r="C163" s="79" t="s">
        <v>95</v>
      </c>
      <c r="D163" s="82" t="s">
        <v>153</v>
      </c>
      <c r="E163" s="68" t="s">
        <v>47</v>
      </c>
      <c r="F163" s="15">
        <f t="shared" si="47"/>
        <v>40158.97135</v>
      </c>
      <c r="G163" s="16">
        <f t="shared" ref="G163:I163" si="57">G164+G165+G166+G167</f>
        <v>1163.067</v>
      </c>
      <c r="H163" s="16">
        <f t="shared" si="57"/>
        <v>30909.830999999998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3"/>
      <c r="B166" s="86"/>
      <c r="C166" s="80"/>
      <c r="D166" s="115"/>
      <c r="E166" s="68" t="s">
        <v>58</v>
      </c>
      <c r="F166" s="15">
        <f t="shared" si="47"/>
        <v>40158.97135</v>
      </c>
      <c r="G166" s="19">
        <v>1163.067</v>
      </c>
      <c r="H166" s="19">
        <f>29911.016+998.815</f>
        <v>30909.830999999998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2" t="s">
        <v>28</v>
      </c>
      <c r="B168" s="110" t="s">
        <v>143</v>
      </c>
      <c r="C168" s="79" t="s">
        <v>121</v>
      </c>
      <c r="D168" s="8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2" t="s">
        <v>107</v>
      </c>
      <c r="B173" s="110" t="s">
        <v>115</v>
      </c>
      <c r="C173" s="79" t="s">
        <v>121</v>
      </c>
      <c r="D173" s="8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3"/>
      <c r="B176" s="108"/>
      <c r="C176" s="80"/>
      <c r="D176" s="83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2" t="s">
        <v>129</v>
      </c>
      <c r="B178" s="85" t="s">
        <v>132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6"/>
      <c r="B183" s="119" t="s">
        <v>73</v>
      </c>
      <c r="C183" s="79" t="s">
        <v>121</v>
      </c>
      <c r="D183" s="113"/>
      <c r="E183" s="14" t="s">
        <v>47</v>
      </c>
      <c r="F183" s="59">
        <f t="shared" ref="F183:G183" si="63">F13+F53+F63+F93+F148+F88+F143</f>
        <v>803357.15782000008</v>
      </c>
      <c r="G183" s="59">
        <f t="shared" si="63"/>
        <v>182601.34386000002</v>
      </c>
      <c r="H183" s="59">
        <f>H13+H53+H63+H93+H148+H88+H143</f>
        <v>233788.01253000001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20"/>
      <c r="C184" s="80"/>
      <c r="D184" s="11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20"/>
      <c r="C185" s="80"/>
      <c r="D185" s="113"/>
      <c r="E185" s="14" t="s">
        <v>57</v>
      </c>
      <c r="F185" s="59">
        <f t="shared" si="61"/>
        <v>15077.87924</v>
      </c>
      <c r="G185" s="59">
        <f t="shared" si="65"/>
        <v>462.43673999999999</v>
      </c>
      <c r="H185" s="59">
        <f t="shared" si="65"/>
        <v>13484.10122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777666.7361499999</v>
      </c>
      <c r="G186" s="59">
        <f t="shared" si="66"/>
        <v>175682.71400000001</v>
      </c>
      <c r="H186" s="59">
        <f>H16+H56+H66+H96+H151+H91+H146</f>
        <v>219947.56200000001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2022-12-26T12:14:34Z</dcterms:modified>
</cp:coreProperties>
</file>